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9975" windowHeight="8580" tabRatio="601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<sst xmlns="http://schemas.openxmlformats.org/spreadsheetml/2006/main" count="252" uniqueCount="192">
  <si>
    <t>Индекс</t>
  </si>
  <si>
    <t>Всего</t>
  </si>
  <si>
    <t>в том числе</t>
  </si>
  <si>
    <t>ОГСЭ.00</t>
  </si>
  <si>
    <t>ОГСЭ.01</t>
  </si>
  <si>
    <t>ОГСЭ.02</t>
  </si>
  <si>
    <t>ОГСЭ.03</t>
  </si>
  <si>
    <t>Иностранный язык</t>
  </si>
  <si>
    <t>ОГСЭ.04</t>
  </si>
  <si>
    <t>Физическая культура</t>
  </si>
  <si>
    <t>Основы философии</t>
  </si>
  <si>
    <t>ЕН.00</t>
  </si>
  <si>
    <t>ЕН.01</t>
  </si>
  <si>
    <t>Математика</t>
  </si>
  <si>
    <t>ЕН.02</t>
  </si>
  <si>
    <t>Безопасность жизнедеятельности</t>
  </si>
  <si>
    <t>Русский язык</t>
  </si>
  <si>
    <t>Литература</t>
  </si>
  <si>
    <t>История</t>
  </si>
  <si>
    <t>Физика</t>
  </si>
  <si>
    <t>Химия</t>
  </si>
  <si>
    <t>Биология</t>
  </si>
  <si>
    <t>ОБЖ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</si>
  <si>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</si>
  <si>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</si>
  <si>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</si>
  <si>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максимальная </t>
  </si>
  <si>
    <t xml:space="preserve">Самостоятельная работа </t>
  </si>
  <si>
    <t>Обязательная аудиторная</t>
  </si>
  <si>
    <t>всего занятий</t>
  </si>
  <si>
    <t>лекций</t>
  </si>
  <si>
    <t xml:space="preserve">лаб. и практ. занятий, вкл. Семинары </t>
  </si>
  <si>
    <r>
      <t xml:space="preserve">курсовых работ (проектов) </t>
    </r>
    <r>
      <rPr>
        <i/>
        <sz val="10"/>
        <rFont val="Times New Roman Cyr"/>
        <family val="0"/>
      </rPr>
      <t>для СПО</t>
    </r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</si>
  <si>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</si>
  <si>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</si>
  <si>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</si>
  <si>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</si>
  <si>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</si>
  <si>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</si>
  <si>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</si>
  <si>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Обществознание (вкл. экономику и право)</t>
  </si>
  <si>
    <t>ОДБ.08</t>
  </si>
  <si>
    <t>ОДБ.09</t>
  </si>
  <si>
    <t>ОДБ.13</t>
  </si>
  <si>
    <t>ОДБ.14</t>
  </si>
  <si>
    <t>ОДП.15</t>
  </si>
  <si>
    <t>ОДП.16</t>
  </si>
  <si>
    <t>Информатика и ИКТ</t>
  </si>
  <si>
    <t>ОДП.17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</si>
  <si>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</si>
  <si>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</si>
  <si>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</si>
  <si>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</si>
  <si>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</si>
  <si>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</si>
  <si>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</si>
  <si>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</si>
  <si>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</si>
  <si>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</si>
  <si>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</si>
  <si>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</si>
  <si>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</si>
  <si>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</si>
  <si>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</si>
  <si>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</si>
  <si>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ПМ.00</t>
  </si>
  <si>
    <t>Профессиональные модули</t>
  </si>
  <si>
    <t>ПМ.01</t>
  </si>
  <si>
    <t>МДК.01.01.</t>
  </si>
  <si>
    <t>МДК.01.02.</t>
  </si>
  <si>
    <t>ПМ.02</t>
  </si>
  <si>
    <t>МДК.02.01</t>
  </si>
  <si>
    <t>ПМ.03</t>
  </si>
  <si>
    <t>УП.01</t>
  </si>
  <si>
    <t>ПП.01</t>
  </si>
  <si>
    <t>Учебная практика</t>
  </si>
  <si>
    <t>Производственная практика (практика по профилю специальности)</t>
  </si>
  <si>
    <t>УП.02</t>
  </si>
  <si>
    <t>ПП.02</t>
  </si>
  <si>
    <t>УП.03</t>
  </si>
  <si>
    <t>ПП.03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</si>
  <si>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</si>
  <si>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</si>
  <si>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</si>
  <si>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</si>
  <si>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</si>
  <si>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Государственная (итоговая) аттестация</t>
  </si>
  <si>
    <r>
      <t>Консультации</t>
    </r>
    <r>
      <rPr>
        <sz val="12"/>
        <rFont val="Times New Roman Cyr"/>
        <family val="1"/>
      </rPr>
      <t xml:space="preserve"> на учебную группу по 100 часов в год (всего 400 часов )</t>
    </r>
  </si>
  <si>
    <t>1. Программа базовой подготовки</t>
  </si>
  <si>
    <t>1.1. Дипломный проект (работа)</t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</si>
  <si>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</si>
  <si>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</si>
  <si>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</si>
  <si>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</si>
  <si>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ОГСЭ.05*</t>
  </si>
  <si>
    <t>Введение в специальность*</t>
  </si>
  <si>
    <t>МДК.03.01.</t>
  </si>
  <si>
    <t>дифф. зачетов</t>
  </si>
  <si>
    <t>ПМ.04</t>
  </si>
  <si>
    <t>МДК.04.01.</t>
  </si>
  <si>
    <t>МДК.04.02.</t>
  </si>
  <si>
    <t>УП.04</t>
  </si>
  <si>
    <t>ПП.04</t>
  </si>
  <si>
    <t>Инженерная графика</t>
  </si>
  <si>
    <t>Техническая механика</t>
  </si>
  <si>
    <t>Материаловедение</t>
  </si>
  <si>
    <t>Охрана труда</t>
  </si>
  <si>
    <t>Компьютерное моделирование</t>
  </si>
  <si>
    <t>Информационное обеспечение профессиональной деятельности</t>
  </si>
  <si>
    <t>Электротехника</t>
  </si>
  <si>
    <t>Экономика организации</t>
  </si>
  <si>
    <t>Электронная техника</t>
  </si>
  <si>
    <t>Вычислительная техника</t>
  </si>
  <si>
    <t>Электротехнические измерения</t>
  </si>
  <si>
    <t>Электрические машины</t>
  </si>
  <si>
    <t>ОП.11</t>
  </si>
  <si>
    <t>Менеджмент</t>
  </si>
  <si>
    <t>ОП.12</t>
  </si>
  <si>
    <t>Контроль и метрологическое обеспечение средств и систем автоматизации</t>
  </si>
  <si>
    <t xml:space="preserve">Технология формирования систем автоматического управления типовых технологических процессов, средств измерений, несложных мехатронных устройств и систем </t>
  </si>
  <si>
    <t>Методы осуществления стандартных и сертификационных испытаний, метрологических поверок средств измерений</t>
  </si>
  <si>
    <t>МДК.01.03.</t>
  </si>
  <si>
    <t xml:space="preserve">Теоретические основы контроля и анализа функционирования систем автоматического управления </t>
  </si>
  <si>
    <t>Теоретические основы организации монтажа, ремонта, наладки систем автоматического управления, средств измерений и мехатронных систем</t>
  </si>
  <si>
    <t>Эксплуатация систем автоматизации</t>
  </si>
  <si>
    <t>Теоретические основы технического обслуживания и эксплуатации автоматических и мехатронных систем управления</t>
  </si>
  <si>
    <t>Разработка и моделирование несложных систем автоматизации с учетом специфики технологических процессов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</si>
  <si>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</si>
  <si>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Теоретические основы разработки и моделирования отдельных несложных модулей и мехатронных систем</t>
  </si>
  <si>
    <t>ПМ.05</t>
  </si>
  <si>
    <t>МДК.05.01.</t>
  </si>
  <si>
    <t>Проведение анализа характеристик и обеспечение надежности систем автоматизации (по отраслям)</t>
  </si>
  <si>
    <t xml:space="preserve">Теоретические основы обеспечения надежности систем автоматизации и модулей мехатронных систем </t>
  </si>
  <si>
    <t>МДК.05.02.</t>
  </si>
  <si>
    <t xml:space="preserve">Технология контроля соответствия и надежности устройств и функциональных блоков мехатронных и автоматических устройств и систем управления </t>
  </si>
  <si>
    <t>УП.05</t>
  </si>
  <si>
    <t>ПП.05</t>
  </si>
  <si>
    <t>ПМ.06</t>
  </si>
  <si>
    <t>МДК.06.01.</t>
  </si>
  <si>
    <t>УП.06</t>
  </si>
  <si>
    <t>ПП.06</t>
  </si>
  <si>
    <t>Организация работ по монтажу, ремонту и наладке систем автоматизации, средств измерений и мехатронных систем</t>
  </si>
  <si>
    <t>Выполнение работ по одной или нескольким профессиям рабочих, должностей служащих</t>
  </si>
  <si>
    <t>0/12/3</t>
  </si>
  <si>
    <t>0,Э</t>
  </si>
  <si>
    <t>0,ДЗ</t>
  </si>
  <si>
    <t>ДЗ,ДЗ</t>
  </si>
  <si>
    <t>ДЗ,Э</t>
  </si>
  <si>
    <t>ДЗ</t>
  </si>
  <si>
    <t>0/3/0</t>
  </si>
  <si>
    <t>Э</t>
  </si>
  <si>
    <t>ОП.13*</t>
  </si>
  <si>
    <t>ОП.14*</t>
  </si>
  <si>
    <t>ОП.15*</t>
  </si>
  <si>
    <t>ОП.16*</t>
  </si>
  <si>
    <t>ОП.17*</t>
  </si>
  <si>
    <t>ОП.18*</t>
  </si>
  <si>
    <t>Вариативная часть</t>
  </si>
  <si>
    <t>зачетов</t>
  </si>
  <si>
    <t>Системы автоматизированного проектирования*</t>
  </si>
  <si>
    <t>Правовое обеспечение профессиональной деятельности*</t>
  </si>
  <si>
    <t>Гидравлика, пневматика и термодинамика*</t>
  </si>
  <si>
    <t>0,ДЗ,0,ДЗ,ДЗ</t>
  </si>
  <si>
    <t>1.2. Государственные экзамены (при их наличии) – не предусмотрены</t>
  </si>
  <si>
    <t>Эк1</t>
  </si>
  <si>
    <t>ЭК2</t>
  </si>
  <si>
    <t>0/1/2</t>
  </si>
  <si>
    <t>ЕН.03</t>
  </si>
  <si>
    <r>
      <t>ДЗ,ДЗ,ДЗ,ДЗ,ДЗ</t>
    </r>
  </si>
  <si>
    <t>0/1/3</t>
  </si>
  <si>
    <t>0/2/1</t>
  </si>
  <si>
    <t>2. План учебного процесса (основная профессиональная программа СПО)</t>
  </si>
  <si>
    <t>Электропривод*</t>
  </si>
  <si>
    <t>0/10/8</t>
  </si>
  <si>
    <t>0/19/24</t>
  </si>
  <si>
    <t>0/1/5</t>
  </si>
  <si>
    <t>0/3/3</t>
  </si>
  <si>
    <t>0/9/16</t>
  </si>
  <si>
    <t>ДЗ, ДЗ</t>
  </si>
  <si>
    <t>0/12/0</t>
  </si>
  <si>
    <t>Основы электроснабжения объектов с элементами автоматики*</t>
  </si>
  <si>
    <t>ОП.19*</t>
  </si>
  <si>
    <t>Техническая документация*</t>
  </si>
  <si>
    <t>Выполнение дипломного проекта (работы) с 20.05.2021 по 16.06.2021 (всего 4 нед.)</t>
  </si>
  <si>
    <t>Защита дипломного проекта (работы) с 17.06.2021 по 30.06.2021 (всего 2 нед.)</t>
  </si>
  <si>
    <t>0,ДЗ,ДЗ</t>
  </si>
  <si>
    <t>ОП.20*</t>
  </si>
  <si>
    <t>Основы исследовательской деятельности</t>
  </si>
  <si>
    <t>Технологическое оборудование машиностроительного производства*</t>
  </si>
  <si>
    <t>ОДБ.18</t>
  </si>
  <si>
    <t>Астрономия</t>
  </si>
  <si>
    <t>Выполнение работ по профессии рабочего - слесарь по контрольно-измерительным приборам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</si>
</sst>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i/>
      <sz val="10"/>
      <name val="Times New Roman Cyr"/>
      <family val="0"/>
    </font>
    <font>
      <sz val="12"/>
      <color indexed="9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9" fillId="0" borderId="15" xfId="0" applyFont="1" applyBorder="1" applyAlignment="1">
      <alignment horizontal="justify" vertical="justify" wrapText="1"/>
    </xf>
    <xf numFmtId="0" fontId="9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justify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justify" wrapText="1"/>
    </xf>
    <xf numFmtId="0" fontId="7" fillId="0" borderId="10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center" vertical="center"/>
    </xf>
    <xf numFmtId="1" fontId="7" fillId="34" borderId="19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 wrapText="1"/>
    </xf>
    <xf numFmtId="1" fontId="7" fillId="34" borderId="20" xfId="0" applyNumberFormat="1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wrapText="1"/>
    </xf>
    <xf numFmtId="1" fontId="9" fillId="35" borderId="29" xfId="0" applyNumberFormat="1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1" fontId="12" fillId="0" borderId="25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2" fillId="35" borderId="33" xfId="0" applyFont="1" applyFill="1" applyBorder="1" applyAlignment="1">
      <alignment wrapText="1"/>
    </xf>
    <xf numFmtId="0" fontId="12" fillId="35" borderId="3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6" xfId="0" applyNumberFormat="1" applyFont="1" applyFill="1" applyBorder="1" applyAlignment="1">
      <alignment horizontal="center" vertical="center"/>
    </xf>
    <xf numFmtId="1" fontId="7" fillId="33" borderId="36" xfId="0" applyNumberFormat="1" applyFont="1" applyFill="1" applyBorder="1" applyAlignment="1">
      <alignment horizontal="center" vertical="center"/>
    </xf>
    <xf numFmtId="1" fontId="7" fillId="33" borderId="3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wrapText="1"/>
    </xf>
    <xf numFmtId="0" fontId="9" fillId="35" borderId="40" xfId="0" applyFont="1" applyFill="1" applyBorder="1" applyAlignment="1">
      <alignment horizontal="left" wrapText="1"/>
    </xf>
    <xf numFmtId="0" fontId="9" fillId="35" borderId="40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textRotation="90"/>
    </xf>
    <xf numFmtId="1" fontId="7" fillId="0" borderId="28" xfId="0" applyNumberFormat="1" applyFont="1" applyFill="1" applyBorder="1" applyAlignment="1">
      <alignment horizontal="center" vertical="center" textRotation="90"/>
    </xf>
    <xf numFmtId="1" fontId="7" fillId="0" borderId="34" xfId="0" applyNumberFormat="1" applyFont="1" applyFill="1" applyBorder="1" applyAlignment="1">
      <alignment horizontal="center" vertical="center" textRotation="90"/>
    </xf>
    <xf numFmtId="0" fontId="15" fillId="0" borderId="32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left" vertical="center"/>
    </xf>
    <xf numFmtId="1" fontId="9" fillId="0" borderId="25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1" fontId="7" fillId="33" borderId="2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92"/>
  <sheetViews>
    <sheetView tabSelected="1" zoomScale="96" zoomScaleNormal="96" zoomScaleSheetLayoutView="50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8" sqref="D58:I58"/>
    </sheetView>
  </sheetViews>
  <sheetFormatPr defaultColWidth="9.00390625" defaultRowHeight="12.75"/>
  <cols>
    <col min="1" max="1" width="15.125" style="1" bestFit="1" customWidth="1"/>
    <col min="2" max="2" width="39.25390625" style="67" customWidth="1"/>
    <col min="3" max="3" width="21.25390625" style="2" customWidth="1"/>
    <col min="4" max="4" width="14.125" style="2" bestFit="1" customWidth="1"/>
    <col min="5" max="6" width="10.00390625" style="2" customWidth="1"/>
    <col min="7" max="7" width="9.625" style="2" customWidth="1"/>
    <col min="8" max="8" width="12.125" style="2" customWidth="1"/>
    <col min="9" max="9" width="12.00390625" style="2" customWidth="1"/>
    <col min="10" max="16384" width="9.125" style="2" customWidth="1"/>
  </cols>
  <sheetData>
    <row r="1" spans="1:9" ht="32.25" customHeight="1" thickBot="1">
      <c r="A1" s="162" t="s">
        <v>171</v>
      </c>
      <c r="B1" s="163"/>
      <c r="C1" s="163"/>
      <c r="D1" s="163"/>
      <c r="E1" s="163"/>
      <c r="F1" s="163"/>
      <c r="G1" s="163"/>
      <c r="H1" s="163"/>
      <c r="I1" s="164"/>
    </row>
    <row r="2" spans="1:9" ht="23.25" customHeight="1">
      <c r="A2" s="170" t="s">
        <v>0</v>
      </c>
      <c r="B2" s="172" t="s">
        <v>23</v>
      </c>
      <c r="C2" s="175" t="s">
        <v>24</v>
      </c>
      <c r="D2" s="176" t="s">
        <v>25</v>
      </c>
      <c r="E2" s="176"/>
      <c r="F2" s="176"/>
      <c r="G2" s="176"/>
      <c r="H2" s="176"/>
      <c r="I2" s="178"/>
    </row>
    <row r="3" spans="1:9" ht="27" customHeight="1">
      <c r="A3" s="151"/>
      <c r="B3" s="173"/>
      <c r="C3" s="149"/>
      <c r="D3" s="149" t="s">
        <v>26</v>
      </c>
      <c r="E3" s="149" t="s">
        <v>27</v>
      </c>
      <c r="F3" s="152" t="s">
        <v>28</v>
      </c>
      <c r="G3" s="152"/>
      <c r="H3" s="152"/>
      <c r="I3" s="177"/>
    </row>
    <row r="4" spans="1:9" ht="27" customHeight="1">
      <c r="A4" s="151"/>
      <c r="B4" s="173"/>
      <c r="C4" s="149"/>
      <c r="D4" s="149"/>
      <c r="E4" s="149"/>
      <c r="F4" s="149" t="s">
        <v>29</v>
      </c>
      <c r="G4" s="153" t="s">
        <v>2</v>
      </c>
      <c r="H4" s="153"/>
      <c r="I4" s="179"/>
    </row>
    <row r="5" spans="1:9" ht="50.25" customHeight="1" thickBot="1">
      <c r="A5" s="171"/>
      <c r="B5" s="174"/>
      <c r="C5" s="150"/>
      <c r="D5" s="150"/>
      <c r="E5" s="150"/>
      <c r="F5" s="150"/>
      <c r="G5" s="70" t="s">
        <v>30</v>
      </c>
      <c r="H5" s="70" t="s">
        <v>31</v>
      </c>
      <c r="I5" s="180" t="s">
        <v>32</v>
      </c>
    </row>
    <row r="6" spans="1:9" ht="15.75" customHeight="1" thickBot="1">
      <c r="A6" s="130">
        <v>1</v>
      </c>
      <c r="B6" s="129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2">
        <v>9</v>
      </c>
    </row>
    <row r="7" spans="1:26" s="8" customFormat="1" ht="16.5" thickBot="1">
      <c r="A7" s="131" t="s">
        <v>33</v>
      </c>
      <c r="B7" s="135" t="s">
        <v>34</v>
      </c>
      <c r="C7" s="131" t="s">
        <v>143</v>
      </c>
      <c r="D7" s="134">
        <f aca="true" t="shared" si="0" ref="D7:I7">SUM(D8:D20)</f>
        <v>2106</v>
      </c>
      <c r="E7" s="120">
        <f t="shared" si="0"/>
        <v>702</v>
      </c>
      <c r="F7" s="120">
        <f t="shared" si="0"/>
        <v>1404</v>
      </c>
      <c r="G7" s="120">
        <f t="shared" si="0"/>
        <v>1012</v>
      </c>
      <c r="H7" s="120">
        <f t="shared" si="0"/>
        <v>392</v>
      </c>
      <c r="I7" s="121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0" s="3" customFormat="1" ht="15.75" customHeight="1">
      <c r="A8" s="132" t="s">
        <v>35</v>
      </c>
      <c r="B8" s="136" t="s">
        <v>16</v>
      </c>
      <c r="C8" s="137" t="s">
        <v>144</v>
      </c>
      <c r="D8" s="138">
        <f>SUM(E8:F8)</f>
        <v>98</v>
      </c>
      <c r="E8" s="127">
        <v>20</v>
      </c>
      <c r="F8" s="127">
        <f>SUM(G8:I8)</f>
        <v>78</v>
      </c>
      <c r="G8" s="127">
        <v>78</v>
      </c>
      <c r="H8" s="127">
        <v>0</v>
      </c>
      <c r="I8" s="128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" customFormat="1" ht="15.75" customHeight="1">
      <c r="A9" s="133" t="s">
        <v>36</v>
      </c>
      <c r="B9" s="103" t="s">
        <v>17</v>
      </c>
      <c r="C9" s="104" t="s">
        <v>185</v>
      </c>
      <c r="D9" s="106">
        <f aca="true" t="shared" si="1" ref="D9:D20">SUM(E9:F9)</f>
        <v>159</v>
      </c>
      <c r="E9" s="105">
        <v>42</v>
      </c>
      <c r="F9" s="105">
        <f aca="true" t="shared" si="2" ref="F9:F16">SUM(G9:I9)</f>
        <v>117</v>
      </c>
      <c r="G9" s="105">
        <v>117</v>
      </c>
      <c r="H9" s="105">
        <v>0</v>
      </c>
      <c r="I9" s="107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5.75" customHeight="1">
      <c r="A10" s="133" t="s">
        <v>37</v>
      </c>
      <c r="B10" s="108" t="s">
        <v>7</v>
      </c>
      <c r="C10" s="104" t="s">
        <v>145</v>
      </c>
      <c r="D10" s="106">
        <f t="shared" si="1"/>
        <v>103</v>
      </c>
      <c r="E10" s="105">
        <v>25</v>
      </c>
      <c r="F10" s="105">
        <f t="shared" si="2"/>
        <v>78</v>
      </c>
      <c r="G10" s="105">
        <v>0</v>
      </c>
      <c r="H10" s="105">
        <v>78</v>
      </c>
      <c r="I10" s="107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3" customFormat="1" ht="15.75" customHeight="1">
      <c r="A11" s="133" t="s">
        <v>38</v>
      </c>
      <c r="B11" s="103" t="s">
        <v>18</v>
      </c>
      <c r="C11" s="104" t="s">
        <v>145</v>
      </c>
      <c r="D11" s="106">
        <f t="shared" si="1"/>
        <v>154</v>
      </c>
      <c r="E11" s="105">
        <v>37</v>
      </c>
      <c r="F11" s="105">
        <f t="shared" si="2"/>
        <v>117</v>
      </c>
      <c r="G11" s="105">
        <v>117</v>
      </c>
      <c r="H11" s="105">
        <v>0</v>
      </c>
      <c r="I11" s="107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3" customFormat="1" ht="31.5">
      <c r="A12" s="133" t="s">
        <v>39</v>
      </c>
      <c r="B12" s="103" t="s">
        <v>40</v>
      </c>
      <c r="C12" s="104" t="s">
        <v>145</v>
      </c>
      <c r="D12" s="106">
        <f t="shared" si="1"/>
        <v>98</v>
      </c>
      <c r="E12" s="105">
        <v>20</v>
      </c>
      <c r="F12" s="105">
        <v>78</v>
      </c>
      <c r="G12" s="105">
        <v>78</v>
      </c>
      <c r="H12" s="105">
        <v>0</v>
      </c>
      <c r="I12" s="107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" customFormat="1" ht="15.75" customHeight="1">
      <c r="A13" s="133" t="s">
        <v>41</v>
      </c>
      <c r="B13" s="103" t="s">
        <v>20</v>
      </c>
      <c r="C13" s="104" t="s">
        <v>145</v>
      </c>
      <c r="D13" s="106">
        <f t="shared" si="1"/>
        <v>114</v>
      </c>
      <c r="E13" s="105">
        <v>36</v>
      </c>
      <c r="F13" s="105">
        <f t="shared" si="2"/>
        <v>78</v>
      </c>
      <c r="G13" s="105">
        <v>52</v>
      </c>
      <c r="H13" s="105">
        <v>26</v>
      </c>
      <c r="I13" s="107"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3" customFormat="1" ht="15.75" customHeight="1">
      <c r="A14" s="133" t="s">
        <v>42</v>
      </c>
      <c r="B14" s="103" t="s">
        <v>21</v>
      </c>
      <c r="C14" s="104" t="s">
        <v>145</v>
      </c>
      <c r="D14" s="106">
        <f t="shared" si="1"/>
        <v>103</v>
      </c>
      <c r="E14" s="105">
        <v>25</v>
      </c>
      <c r="F14" s="105">
        <f t="shared" si="2"/>
        <v>78</v>
      </c>
      <c r="G14" s="105">
        <v>68</v>
      </c>
      <c r="H14" s="105">
        <v>10</v>
      </c>
      <c r="I14" s="107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3" customFormat="1" ht="15.75" customHeight="1">
      <c r="A15" s="133" t="s">
        <v>43</v>
      </c>
      <c r="B15" s="103" t="s">
        <v>9</v>
      </c>
      <c r="C15" s="104" t="s">
        <v>145</v>
      </c>
      <c r="D15" s="106">
        <f t="shared" si="1"/>
        <v>367</v>
      </c>
      <c r="E15" s="105">
        <v>250</v>
      </c>
      <c r="F15" s="105">
        <f t="shared" si="2"/>
        <v>117</v>
      </c>
      <c r="G15" s="105">
        <v>0</v>
      </c>
      <c r="H15" s="105">
        <v>117</v>
      </c>
      <c r="I15" s="107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3" customFormat="1" ht="15.75" customHeight="1">
      <c r="A16" s="133" t="s">
        <v>44</v>
      </c>
      <c r="B16" s="103" t="s">
        <v>22</v>
      </c>
      <c r="C16" s="104" t="s">
        <v>145</v>
      </c>
      <c r="D16" s="106">
        <f t="shared" si="1"/>
        <v>136</v>
      </c>
      <c r="E16" s="105">
        <v>66</v>
      </c>
      <c r="F16" s="105">
        <f t="shared" si="2"/>
        <v>70</v>
      </c>
      <c r="G16" s="105">
        <v>70</v>
      </c>
      <c r="H16" s="105">
        <v>0</v>
      </c>
      <c r="I16" s="107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3" customFormat="1" ht="15.75" customHeight="1">
      <c r="A17" s="133" t="s">
        <v>45</v>
      </c>
      <c r="B17" s="103" t="s">
        <v>13</v>
      </c>
      <c r="C17" s="104" t="s">
        <v>147</v>
      </c>
      <c r="D17" s="106">
        <f>SUM(E17:F17)</f>
        <v>360</v>
      </c>
      <c r="E17" s="105">
        <v>70</v>
      </c>
      <c r="F17" s="105">
        <f>SUM(G17:I17)</f>
        <v>290</v>
      </c>
      <c r="G17" s="105">
        <v>250</v>
      </c>
      <c r="H17" s="105">
        <v>40</v>
      </c>
      <c r="I17" s="107"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3" customFormat="1" ht="15.75" customHeight="1">
      <c r="A18" s="133" t="s">
        <v>46</v>
      </c>
      <c r="B18" s="103" t="s">
        <v>47</v>
      </c>
      <c r="C18" s="104" t="s">
        <v>145</v>
      </c>
      <c r="D18" s="106">
        <f>SUM(E18:F18)</f>
        <v>165</v>
      </c>
      <c r="E18" s="105">
        <v>70</v>
      </c>
      <c r="F18" s="105">
        <f>SUM(G18:I18)</f>
        <v>95</v>
      </c>
      <c r="G18" s="105">
        <v>0</v>
      </c>
      <c r="H18" s="105">
        <v>95</v>
      </c>
      <c r="I18" s="10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" customFormat="1" ht="15.75" customHeight="1">
      <c r="A19" s="133" t="s">
        <v>48</v>
      </c>
      <c r="B19" s="103" t="s">
        <v>19</v>
      </c>
      <c r="C19" s="104" t="s">
        <v>147</v>
      </c>
      <c r="D19" s="106">
        <f>SUM(E19:F19)</f>
        <v>205</v>
      </c>
      <c r="E19" s="105">
        <v>36</v>
      </c>
      <c r="F19" s="105">
        <f>SUM(G19:I19)</f>
        <v>169</v>
      </c>
      <c r="G19" s="105">
        <v>143</v>
      </c>
      <c r="H19" s="105">
        <v>26</v>
      </c>
      <c r="I19" s="107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3" customFormat="1" ht="15.75" customHeight="1">
      <c r="A20" s="133" t="s">
        <v>189</v>
      </c>
      <c r="B20" s="103" t="s">
        <v>190</v>
      </c>
      <c r="C20" s="104" t="s">
        <v>148</v>
      </c>
      <c r="D20" s="106">
        <f t="shared" si="1"/>
        <v>44</v>
      </c>
      <c r="E20" s="105">
        <v>5</v>
      </c>
      <c r="F20" s="105">
        <v>39</v>
      </c>
      <c r="G20" s="105">
        <v>39</v>
      </c>
      <c r="H20" s="105">
        <v>0</v>
      </c>
      <c r="I20" s="107"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7" customFormat="1" ht="32.25" thickBot="1">
      <c r="A21" s="122" t="s">
        <v>3</v>
      </c>
      <c r="B21" s="123" t="s">
        <v>49</v>
      </c>
      <c r="C21" s="124" t="s">
        <v>179</v>
      </c>
      <c r="D21" s="125">
        <f>SUM(D22:D26)</f>
        <v>736</v>
      </c>
      <c r="E21" s="125">
        <f>SUM(E22:E26)</f>
        <v>238</v>
      </c>
      <c r="F21" s="125">
        <f>SUM(F22:F26)</f>
        <v>498</v>
      </c>
      <c r="G21" s="125">
        <f>SUM(G22:G26)</f>
        <v>144</v>
      </c>
      <c r="H21" s="125">
        <f>SUM(H22:H26)</f>
        <v>354</v>
      </c>
      <c r="I21" s="126">
        <f>SUM(I22:I26)</f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3" customFormat="1" ht="17.25" customHeight="1">
      <c r="A22" s="23" t="s">
        <v>4</v>
      </c>
      <c r="B22" s="58" t="s">
        <v>10</v>
      </c>
      <c r="C22" s="24" t="s">
        <v>148</v>
      </c>
      <c r="D22" s="25">
        <f>E22+F22</f>
        <v>60</v>
      </c>
      <c r="E22" s="25">
        <v>12</v>
      </c>
      <c r="F22" s="22">
        <f>SUM(G22:H22)</f>
        <v>48</v>
      </c>
      <c r="G22" s="22">
        <v>48</v>
      </c>
      <c r="H22" s="22">
        <v>0</v>
      </c>
      <c r="I22" s="26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3" customFormat="1" ht="18" customHeight="1">
      <c r="A23" s="18" t="s">
        <v>5</v>
      </c>
      <c r="B23" s="57" t="s">
        <v>18</v>
      </c>
      <c r="C23" s="4" t="s">
        <v>148</v>
      </c>
      <c r="D23" s="5">
        <f>E23+F23</f>
        <v>60</v>
      </c>
      <c r="E23" s="5">
        <v>12</v>
      </c>
      <c r="F23" s="4">
        <f>SUM(G23:H23)</f>
        <v>48</v>
      </c>
      <c r="G23" s="4">
        <v>48</v>
      </c>
      <c r="H23" s="4">
        <v>0</v>
      </c>
      <c r="I23" s="6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3" customFormat="1" ht="15.75" customHeight="1">
      <c r="A24" s="18" t="s">
        <v>6</v>
      </c>
      <c r="B24" s="57" t="s">
        <v>7</v>
      </c>
      <c r="C24" s="68" t="s">
        <v>162</v>
      </c>
      <c r="D24" s="5">
        <f>E24+F24</f>
        <v>196</v>
      </c>
      <c r="E24" s="5">
        <v>24</v>
      </c>
      <c r="F24" s="4">
        <f>SUM(G24:H24)</f>
        <v>172</v>
      </c>
      <c r="G24" s="4">
        <v>0</v>
      </c>
      <c r="H24" s="4">
        <v>172</v>
      </c>
      <c r="I24" s="6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3" customFormat="1" ht="16.5" customHeight="1">
      <c r="A25" s="18" t="s">
        <v>8</v>
      </c>
      <c r="B25" s="57" t="s">
        <v>9</v>
      </c>
      <c r="C25" s="68" t="s">
        <v>168</v>
      </c>
      <c r="D25" s="5">
        <f>E25+F25</f>
        <v>344</v>
      </c>
      <c r="E25" s="5">
        <v>172</v>
      </c>
      <c r="F25" s="4">
        <f>SUM(G25:H25)</f>
        <v>172</v>
      </c>
      <c r="G25" s="4">
        <v>0</v>
      </c>
      <c r="H25" s="4">
        <v>172</v>
      </c>
      <c r="I25" s="6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44" customFormat="1" ht="16.5" customHeight="1" thickBot="1">
      <c r="A26" s="32" t="s">
        <v>94</v>
      </c>
      <c r="B26" s="59" t="s">
        <v>95</v>
      </c>
      <c r="C26" s="40" t="s">
        <v>178</v>
      </c>
      <c r="D26" s="41">
        <f>E26+F26</f>
        <v>76</v>
      </c>
      <c r="E26" s="41">
        <v>18</v>
      </c>
      <c r="F26" s="20">
        <f>SUM(G26:H26)</f>
        <v>58</v>
      </c>
      <c r="G26" s="39">
        <v>48</v>
      </c>
      <c r="H26" s="40">
        <v>10</v>
      </c>
      <c r="I26" s="42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8" customFormat="1" ht="32.25" thickBot="1">
      <c r="A27" s="27" t="s">
        <v>11</v>
      </c>
      <c r="B27" s="28" t="s">
        <v>50</v>
      </c>
      <c r="C27" s="29" t="s">
        <v>149</v>
      </c>
      <c r="D27" s="30">
        <f aca="true" t="shared" si="3" ref="D27:I27">SUM(D28:D30)</f>
        <v>220</v>
      </c>
      <c r="E27" s="30">
        <f t="shared" si="3"/>
        <v>74</v>
      </c>
      <c r="F27" s="30">
        <f t="shared" si="3"/>
        <v>146</v>
      </c>
      <c r="G27" s="30">
        <f t="shared" si="3"/>
        <v>56</v>
      </c>
      <c r="H27" s="30">
        <f t="shared" si="3"/>
        <v>90</v>
      </c>
      <c r="I27" s="31">
        <f t="shared" si="3"/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3" customFormat="1" ht="15.75">
      <c r="A28" s="23" t="s">
        <v>12</v>
      </c>
      <c r="B28" s="60" t="s">
        <v>13</v>
      </c>
      <c r="C28" s="22" t="s">
        <v>148</v>
      </c>
      <c r="D28" s="25">
        <f>E28+F28</f>
        <v>94</v>
      </c>
      <c r="E28" s="25">
        <v>32</v>
      </c>
      <c r="F28" s="22">
        <f>SUM(G28:H28)</f>
        <v>62</v>
      </c>
      <c r="G28" s="22">
        <v>38</v>
      </c>
      <c r="H28" s="22">
        <v>24</v>
      </c>
      <c r="I28" s="26"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3" customFormat="1" ht="15.75">
      <c r="A29" s="18" t="s">
        <v>14</v>
      </c>
      <c r="B29" s="62" t="s">
        <v>107</v>
      </c>
      <c r="C29" s="4" t="s">
        <v>148</v>
      </c>
      <c r="D29" s="5">
        <f>E29+F29</f>
        <v>72</v>
      </c>
      <c r="E29" s="5">
        <v>24</v>
      </c>
      <c r="F29" s="4">
        <f>SUM(G29:H29)</f>
        <v>48</v>
      </c>
      <c r="G29" s="4">
        <v>18</v>
      </c>
      <c r="H29" s="4">
        <v>30</v>
      </c>
      <c r="I29" s="6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3" customFormat="1" ht="32.25" thickBot="1">
      <c r="A30" s="19" t="s">
        <v>167</v>
      </c>
      <c r="B30" s="63" t="s">
        <v>108</v>
      </c>
      <c r="C30" s="20" t="s">
        <v>148</v>
      </c>
      <c r="D30" s="21">
        <f>E30+F30</f>
        <v>54</v>
      </c>
      <c r="E30" s="21">
        <v>18</v>
      </c>
      <c r="F30" s="20">
        <f>SUM(G30:H30)</f>
        <v>36</v>
      </c>
      <c r="G30" s="20">
        <v>0</v>
      </c>
      <c r="H30" s="20">
        <v>36</v>
      </c>
      <c r="I30" s="33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4" s="17" customFormat="1" ht="24" customHeight="1" thickBot="1">
      <c r="A31" s="86" t="s">
        <v>51</v>
      </c>
      <c r="B31" s="87" t="s">
        <v>52</v>
      </c>
      <c r="C31" s="88" t="s">
        <v>174</v>
      </c>
      <c r="D31" s="89">
        <f aca="true" t="shared" si="4" ref="D31:I31">D32+D53</f>
        <v>3688</v>
      </c>
      <c r="E31" s="89">
        <f t="shared" si="4"/>
        <v>1236</v>
      </c>
      <c r="F31" s="89">
        <f t="shared" si="4"/>
        <v>2452</v>
      </c>
      <c r="G31" s="89">
        <f t="shared" si="4"/>
        <v>1316</v>
      </c>
      <c r="H31" s="89">
        <f t="shared" si="4"/>
        <v>1086</v>
      </c>
      <c r="I31" s="90">
        <f t="shared" si="4"/>
        <v>50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9" customFormat="1" ht="33.75" customHeight="1" thickBot="1">
      <c r="A32" s="27" t="s">
        <v>53</v>
      </c>
      <c r="B32" s="28" t="s">
        <v>54</v>
      </c>
      <c r="C32" s="69" t="s">
        <v>173</v>
      </c>
      <c r="D32" s="49">
        <f aca="true" t="shared" si="5" ref="D32:I32">SUM(D33:D52)</f>
        <v>2113</v>
      </c>
      <c r="E32" s="49">
        <f t="shared" si="5"/>
        <v>711</v>
      </c>
      <c r="F32" s="49">
        <f t="shared" si="5"/>
        <v>1402</v>
      </c>
      <c r="G32" s="49">
        <f t="shared" si="5"/>
        <v>752</v>
      </c>
      <c r="H32" s="49">
        <f t="shared" si="5"/>
        <v>630</v>
      </c>
      <c r="I32" s="181">
        <f t="shared" si="5"/>
        <v>20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0" s="3" customFormat="1" ht="15.75" customHeight="1">
      <c r="A33" s="95" t="s">
        <v>55</v>
      </c>
      <c r="B33" s="113" t="s">
        <v>103</v>
      </c>
      <c r="C33" s="93" t="s">
        <v>144</v>
      </c>
      <c r="D33" s="114">
        <f>SUM(E33:F33)</f>
        <v>137</v>
      </c>
      <c r="E33" s="115">
        <v>47</v>
      </c>
      <c r="F33" s="116">
        <f>SUM(G33:I33)</f>
        <v>90</v>
      </c>
      <c r="G33" s="93">
        <v>4</v>
      </c>
      <c r="H33" s="93">
        <v>86</v>
      </c>
      <c r="I33" s="94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3" customFormat="1" ht="16.5" customHeight="1">
      <c r="A34" s="18" t="s">
        <v>56</v>
      </c>
      <c r="B34" s="14" t="s">
        <v>109</v>
      </c>
      <c r="C34" s="4" t="s">
        <v>144</v>
      </c>
      <c r="D34" s="37">
        <f aca="true" t="shared" si="6" ref="D34:D50">SUM(E34:F34)</f>
        <v>164</v>
      </c>
      <c r="E34" s="5">
        <v>58</v>
      </c>
      <c r="F34" s="52">
        <f aca="true" t="shared" si="7" ref="F34:F50">SUM(G34:I34)</f>
        <v>106</v>
      </c>
      <c r="G34" s="4">
        <v>56</v>
      </c>
      <c r="H34" s="4">
        <v>50</v>
      </c>
      <c r="I34" s="6"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3" customFormat="1" ht="18" customHeight="1">
      <c r="A35" s="18" t="s">
        <v>57</v>
      </c>
      <c r="B35" s="14" t="s">
        <v>104</v>
      </c>
      <c r="C35" s="4" t="s">
        <v>150</v>
      </c>
      <c r="D35" s="37">
        <f t="shared" si="6"/>
        <v>96</v>
      </c>
      <c r="E35" s="5">
        <v>32</v>
      </c>
      <c r="F35" s="52">
        <f t="shared" si="7"/>
        <v>64</v>
      </c>
      <c r="G35" s="4">
        <v>44</v>
      </c>
      <c r="H35" s="4">
        <v>20</v>
      </c>
      <c r="I35" s="6"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3" customFormat="1" ht="17.25" customHeight="1">
      <c r="A36" s="18" t="s">
        <v>58</v>
      </c>
      <c r="B36" s="14" t="s">
        <v>106</v>
      </c>
      <c r="C36" s="4" t="s">
        <v>148</v>
      </c>
      <c r="D36" s="37">
        <f t="shared" si="6"/>
        <v>72</v>
      </c>
      <c r="E36" s="5">
        <v>24</v>
      </c>
      <c r="F36" s="52">
        <f t="shared" si="7"/>
        <v>48</v>
      </c>
      <c r="G36" s="4">
        <v>38</v>
      </c>
      <c r="H36" s="4">
        <v>10</v>
      </c>
      <c r="I36" s="6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3" customFormat="1" ht="17.25" customHeight="1">
      <c r="A37" s="18" t="s">
        <v>59</v>
      </c>
      <c r="B37" s="61" t="s">
        <v>105</v>
      </c>
      <c r="C37" s="4" t="s">
        <v>150</v>
      </c>
      <c r="D37" s="37">
        <f t="shared" si="6"/>
        <v>72</v>
      </c>
      <c r="E37" s="5">
        <v>24</v>
      </c>
      <c r="F37" s="52">
        <f t="shared" si="7"/>
        <v>48</v>
      </c>
      <c r="G37" s="4">
        <v>32</v>
      </c>
      <c r="H37" s="4">
        <v>16</v>
      </c>
      <c r="I37" s="6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3" customFormat="1" ht="15.75" customHeight="1">
      <c r="A38" s="18" t="s">
        <v>60</v>
      </c>
      <c r="B38" s="61" t="s">
        <v>110</v>
      </c>
      <c r="C38" s="4" t="s">
        <v>150</v>
      </c>
      <c r="D38" s="37">
        <f t="shared" si="6"/>
        <v>144</v>
      </c>
      <c r="E38" s="5">
        <v>48</v>
      </c>
      <c r="F38" s="52">
        <f t="shared" si="7"/>
        <v>96</v>
      </c>
      <c r="G38" s="4">
        <v>46</v>
      </c>
      <c r="H38" s="4">
        <v>30</v>
      </c>
      <c r="I38" s="6">
        <v>20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3" customFormat="1" ht="15.75">
      <c r="A39" s="18" t="s">
        <v>61</v>
      </c>
      <c r="B39" s="62" t="s">
        <v>111</v>
      </c>
      <c r="C39" s="13" t="s">
        <v>150</v>
      </c>
      <c r="D39" s="37">
        <f t="shared" si="6"/>
        <v>138</v>
      </c>
      <c r="E39" s="5">
        <v>46</v>
      </c>
      <c r="F39" s="52">
        <f t="shared" si="7"/>
        <v>92</v>
      </c>
      <c r="G39" s="4">
        <v>62</v>
      </c>
      <c r="H39" s="4">
        <v>30</v>
      </c>
      <c r="I39" s="6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3" customFormat="1" ht="15.75">
      <c r="A40" s="18" t="s">
        <v>62</v>
      </c>
      <c r="B40" s="62" t="s">
        <v>112</v>
      </c>
      <c r="C40" s="13" t="s">
        <v>148</v>
      </c>
      <c r="D40" s="37">
        <f t="shared" si="6"/>
        <v>72</v>
      </c>
      <c r="E40" s="5">
        <v>24</v>
      </c>
      <c r="F40" s="52">
        <f t="shared" si="7"/>
        <v>48</v>
      </c>
      <c r="G40" s="4">
        <v>28</v>
      </c>
      <c r="H40" s="4">
        <v>20</v>
      </c>
      <c r="I40" s="6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3" customFormat="1" ht="17.25" customHeight="1">
      <c r="A41" s="18" t="s">
        <v>63</v>
      </c>
      <c r="B41" s="14" t="s">
        <v>113</v>
      </c>
      <c r="C41" s="13" t="s">
        <v>148</v>
      </c>
      <c r="D41" s="37">
        <f t="shared" si="6"/>
        <v>96</v>
      </c>
      <c r="E41" s="5">
        <v>32</v>
      </c>
      <c r="F41" s="52">
        <f t="shared" si="7"/>
        <v>64</v>
      </c>
      <c r="G41" s="4">
        <v>44</v>
      </c>
      <c r="H41" s="4">
        <v>20</v>
      </c>
      <c r="I41" s="6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3" customFormat="1" ht="15.75">
      <c r="A42" s="18" t="s">
        <v>64</v>
      </c>
      <c r="B42" s="61" t="s">
        <v>114</v>
      </c>
      <c r="C42" s="4" t="s">
        <v>150</v>
      </c>
      <c r="D42" s="37">
        <f t="shared" si="6"/>
        <v>105</v>
      </c>
      <c r="E42" s="5">
        <v>35</v>
      </c>
      <c r="F42" s="52">
        <f t="shared" si="7"/>
        <v>70</v>
      </c>
      <c r="G42" s="4">
        <v>40</v>
      </c>
      <c r="H42" s="4">
        <v>30</v>
      </c>
      <c r="I42" s="6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3" customFormat="1" ht="15.75">
      <c r="A43" s="18" t="s">
        <v>115</v>
      </c>
      <c r="B43" s="61" t="s">
        <v>116</v>
      </c>
      <c r="C43" s="4" t="s">
        <v>148</v>
      </c>
      <c r="D43" s="37">
        <f t="shared" si="6"/>
        <v>72</v>
      </c>
      <c r="E43" s="5">
        <v>24</v>
      </c>
      <c r="F43" s="52">
        <f t="shared" si="7"/>
        <v>48</v>
      </c>
      <c r="G43" s="4">
        <v>30</v>
      </c>
      <c r="H43" s="4">
        <v>18</v>
      </c>
      <c r="I43" s="6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3" customFormat="1" ht="15.75">
      <c r="A44" s="18" t="s">
        <v>117</v>
      </c>
      <c r="B44" s="61" t="s">
        <v>15</v>
      </c>
      <c r="C44" s="4" t="s">
        <v>148</v>
      </c>
      <c r="D44" s="37">
        <f t="shared" si="6"/>
        <v>98</v>
      </c>
      <c r="E44" s="5">
        <v>34</v>
      </c>
      <c r="F44" s="52">
        <f t="shared" si="7"/>
        <v>64</v>
      </c>
      <c r="G44" s="4">
        <v>24</v>
      </c>
      <c r="H44" s="4">
        <v>40</v>
      </c>
      <c r="I44" s="6">
        <v>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44" customFormat="1" ht="31.5">
      <c r="A45" s="47" t="s">
        <v>151</v>
      </c>
      <c r="B45" s="35" t="s">
        <v>159</v>
      </c>
      <c r="C45" s="36" t="s">
        <v>148</v>
      </c>
      <c r="D45" s="37">
        <f t="shared" si="6"/>
        <v>96</v>
      </c>
      <c r="E45" s="37">
        <v>32</v>
      </c>
      <c r="F45" s="4">
        <f t="shared" si="7"/>
        <v>64</v>
      </c>
      <c r="G45" s="36">
        <v>0</v>
      </c>
      <c r="H45" s="36">
        <v>64</v>
      </c>
      <c r="I45" s="6">
        <v>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44" customFormat="1" ht="47.25">
      <c r="A46" s="47" t="s">
        <v>152</v>
      </c>
      <c r="B46" s="35" t="s">
        <v>180</v>
      </c>
      <c r="C46" s="36" t="s">
        <v>146</v>
      </c>
      <c r="D46" s="37">
        <f t="shared" si="6"/>
        <v>227</v>
      </c>
      <c r="E46" s="37">
        <v>75</v>
      </c>
      <c r="F46" s="4">
        <f t="shared" si="7"/>
        <v>152</v>
      </c>
      <c r="G46" s="36">
        <v>92</v>
      </c>
      <c r="H46" s="36">
        <v>60</v>
      </c>
      <c r="I46" s="6">
        <v>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s="44" customFormat="1" ht="15.75">
      <c r="A47" s="56" t="s">
        <v>153</v>
      </c>
      <c r="B47" s="35" t="s">
        <v>172</v>
      </c>
      <c r="C47" s="36" t="s">
        <v>148</v>
      </c>
      <c r="D47" s="37">
        <f t="shared" si="6"/>
        <v>144</v>
      </c>
      <c r="E47" s="37">
        <v>48</v>
      </c>
      <c r="F47" s="4">
        <f t="shared" si="7"/>
        <v>96</v>
      </c>
      <c r="G47" s="36">
        <v>60</v>
      </c>
      <c r="H47" s="36">
        <v>36</v>
      </c>
      <c r="I47" s="6">
        <v>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s="44" customFormat="1" ht="31.5">
      <c r="A48" s="56" t="s">
        <v>154</v>
      </c>
      <c r="B48" s="35" t="s">
        <v>160</v>
      </c>
      <c r="C48" s="36" t="s">
        <v>148</v>
      </c>
      <c r="D48" s="37">
        <f t="shared" si="6"/>
        <v>72</v>
      </c>
      <c r="E48" s="37">
        <v>24</v>
      </c>
      <c r="F48" s="4">
        <f t="shared" si="7"/>
        <v>48</v>
      </c>
      <c r="G48" s="36">
        <v>24</v>
      </c>
      <c r="H48" s="36">
        <v>24</v>
      </c>
      <c r="I48" s="6">
        <v>0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s="44" customFormat="1" ht="47.25">
      <c r="A49" s="56" t="s">
        <v>155</v>
      </c>
      <c r="B49" s="35" t="s">
        <v>188</v>
      </c>
      <c r="C49" s="36" t="s">
        <v>148</v>
      </c>
      <c r="D49" s="37">
        <f t="shared" si="6"/>
        <v>72</v>
      </c>
      <c r="E49" s="37">
        <v>24</v>
      </c>
      <c r="F49" s="4">
        <f t="shared" si="7"/>
        <v>48</v>
      </c>
      <c r="G49" s="36">
        <v>32</v>
      </c>
      <c r="H49" s="36">
        <v>16</v>
      </c>
      <c r="I49" s="6">
        <v>0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s="44" customFormat="1" ht="39" customHeight="1">
      <c r="A50" s="47" t="s">
        <v>156</v>
      </c>
      <c r="B50" s="35" t="s">
        <v>161</v>
      </c>
      <c r="C50" s="36" t="s">
        <v>148</v>
      </c>
      <c r="D50" s="37">
        <f t="shared" si="6"/>
        <v>96</v>
      </c>
      <c r="E50" s="37">
        <v>32</v>
      </c>
      <c r="F50" s="4">
        <f t="shared" si="7"/>
        <v>64</v>
      </c>
      <c r="G50" s="36">
        <v>40</v>
      </c>
      <c r="H50" s="36">
        <v>24</v>
      </c>
      <c r="I50" s="6">
        <v>0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s="44" customFormat="1" ht="39" customHeight="1">
      <c r="A51" s="47" t="s">
        <v>181</v>
      </c>
      <c r="B51" s="35" t="s">
        <v>182</v>
      </c>
      <c r="C51" s="36" t="s">
        <v>148</v>
      </c>
      <c r="D51" s="37">
        <f>SUM(E51:F51)</f>
        <v>84</v>
      </c>
      <c r="E51" s="37">
        <v>36</v>
      </c>
      <c r="F51" s="4">
        <f>SUM(G51:I51)</f>
        <v>48</v>
      </c>
      <c r="G51" s="36">
        <v>28</v>
      </c>
      <c r="H51" s="36">
        <v>20</v>
      </c>
      <c r="I51" s="6">
        <v>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s="44" customFormat="1" ht="39" customHeight="1" thickBot="1">
      <c r="A52" s="117" t="s">
        <v>186</v>
      </c>
      <c r="B52" s="118" t="s">
        <v>187</v>
      </c>
      <c r="C52" s="119" t="s">
        <v>148</v>
      </c>
      <c r="D52" s="109">
        <f>SUM(E52:F52)</f>
        <v>56</v>
      </c>
      <c r="E52" s="110">
        <v>12</v>
      </c>
      <c r="F52" s="111">
        <f>SUM(G52:I52)</f>
        <v>44</v>
      </c>
      <c r="G52" s="111">
        <v>28</v>
      </c>
      <c r="H52" s="111">
        <v>16</v>
      </c>
      <c r="I52" s="112">
        <v>0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s="9" customFormat="1" ht="16.5" thickBot="1">
      <c r="A53" s="27" t="s">
        <v>65</v>
      </c>
      <c r="B53" s="50" t="s">
        <v>66</v>
      </c>
      <c r="C53" s="69" t="s">
        <v>177</v>
      </c>
      <c r="D53" s="49">
        <f>D54+D60+D64+D68+D73+D78</f>
        <v>1575</v>
      </c>
      <c r="E53" s="49">
        <f>E54+E60+E64+E68+E73+E78</f>
        <v>525</v>
      </c>
      <c r="F53" s="49">
        <f>F54+F60+F64+F68+F73+F78</f>
        <v>1050</v>
      </c>
      <c r="G53" s="49">
        <f>G54+G60+G64+G68+G73+G78</f>
        <v>564</v>
      </c>
      <c r="H53" s="49">
        <f>H54+H60+H64+H68+H73+H78</f>
        <v>456</v>
      </c>
      <c r="I53" s="181">
        <f>I54+I60+I64+I68+I73+I78</f>
        <v>30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55" customFormat="1" ht="30" customHeight="1" thickBot="1">
      <c r="A54" s="96" t="s">
        <v>67</v>
      </c>
      <c r="B54" s="97" t="s">
        <v>118</v>
      </c>
      <c r="C54" s="98" t="s">
        <v>175</v>
      </c>
      <c r="D54" s="99">
        <f>SUM(D55:D57)</f>
        <v>600</v>
      </c>
      <c r="E54" s="98">
        <f>SUM(E55:E57)</f>
        <v>200</v>
      </c>
      <c r="F54" s="98">
        <f>SUM(F55:F57)</f>
        <v>400</v>
      </c>
      <c r="G54" s="98">
        <f>SUM(G55:G57)</f>
        <v>240</v>
      </c>
      <c r="H54" s="98">
        <f>SUM(H55:H57)</f>
        <v>160</v>
      </c>
      <c r="I54" s="100">
        <f>SUM(I55:I57)</f>
        <v>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3" customFormat="1" ht="81" customHeight="1">
      <c r="A55" s="23" t="s">
        <v>68</v>
      </c>
      <c r="B55" s="34" t="s">
        <v>119</v>
      </c>
      <c r="C55" s="13" t="s">
        <v>164</v>
      </c>
      <c r="D55" s="53">
        <f>SUM(E55:F55)</f>
        <v>312</v>
      </c>
      <c r="E55" s="25">
        <v>104</v>
      </c>
      <c r="F55" s="22">
        <f>SUM(G55:I55)</f>
        <v>208</v>
      </c>
      <c r="G55" s="78">
        <v>128</v>
      </c>
      <c r="H55" s="78">
        <v>80</v>
      </c>
      <c r="I55" s="2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3" customFormat="1" ht="66.75" customHeight="1">
      <c r="A56" s="18" t="s">
        <v>69</v>
      </c>
      <c r="B56" s="14" t="s">
        <v>120</v>
      </c>
      <c r="C56" s="13" t="s">
        <v>150</v>
      </c>
      <c r="D56" s="54">
        <f>SUM(E56:F56)</f>
        <v>72</v>
      </c>
      <c r="E56" s="5">
        <v>24</v>
      </c>
      <c r="F56" s="4">
        <f>SUM(G56:I56)</f>
        <v>48</v>
      </c>
      <c r="G56" s="13">
        <v>28</v>
      </c>
      <c r="H56" s="13">
        <v>20</v>
      </c>
      <c r="I56" s="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3" customFormat="1" ht="50.25" customHeight="1">
      <c r="A57" s="18" t="s">
        <v>121</v>
      </c>
      <c r="B57" s="14" t="s">
        <v>122</v>
      </c>
      <c r="C57" s="13" t="s">
        <v>164</v>
      </c>
      <c r="D57" s="54">
        <f>SUM(E57:F57)</f>
        <v>216</v>
      </c>
      <c r="E57" s="5">
        <v>72</v>
      </c>
      <c r="F57" s="4">
        <f>SUM(G57:I57)</f>
        <v>144</v>
      </c>
      <c r="G57" s="13">
        <v>84</v>
      </c>
      <c r="H57" s="13">
        <v>60</v>
      </c>
      <c r="I57" s="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3" customFormat="1" ht="15.75">
      <c r="A58" s="18" t="s">
        <v>73</v>
      </c>
      <c r="B58" s="14" t="s">
        <v>75</v>
      </c>
      <c r="C58" s="4">
        <v>0</v>
      </c>
      <c r="D58" s="5"/>
      <c r="E58" s="5"/>
      <c r="F58" s="5"/>
      <c r="G58" s="5"/>
      <c r="H58" s="5"/>
      <c r="I58" s="4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3" customFormat="1" ht="42" customHeight="1" thickBot="1">
      <c r="A59" s="19" t="s">
        <v>74</v>
      </c>
      <c r="B59" s="38" t="s">
        <v>76</v>
      </c>
      <c r="C59" s="20" t="s">
        <v>148</v>
      </c>
      <c r="D59" s="21">
        <v>0</v>
      </c>
      <c r="E59" s="21">
        <v>0</v>
      </c>
      <c r="F59" s="20">
        <v>108</v>
      </c>
      <c r="G59" s="20">
        <v>0</v>
      </c>
      <c r="H59" s="20">
        <v>0</v>
      </c>
      <c r="I59" s="33">
        <v>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55" customFormat="1" ht="64.5" customHeight="1" thickBot="1">
      <c r="A60" s="96" t="s">
        <v>70</v>
      </c>
      <c r="B60" s="101" t="s">
        <v>141</v>
      </c>
      <c r="C60" s="98" t="s">
        <v>166</v>
      </c>
      <c r="D60" s="99">
        <f aca="true" t="shared" si="8" ref="D58:D81">E60+F60</f>
        <v>126</v>
      </c>
      <c r="E60" s="99">
        <f>SUM(E61)</f>
        <v>42</v>
      </c>
      <c r="F60" s="99">
        <f>SUM(G60:I60)</f>
        <v>84</v>
      </c>
      <c r="G60" s="99">
        <f>SUM(G61)</f>
        <v>24</v>
      </c>
      <c r="H60" s="99">
        <f>SUM(H61)</f>
        <v>60</v>
      </c>
      <c r="I60" s="102">
        <f>SUM(I61)</f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3" customFormat="1" ht="68.25" customHeight="1">
      <c r="A61" s="23" t="s">
        <v>71</v>
      </c>
      <c r="B61" s="34" t="s">
        <v>123</v>
      </c>
      <c r="C61" s="22" t="s">
        <v>150</v>
      </c>
      <c r="D61" s="25">
        <f t="shared" si="8"/>
        <v>126</v>
      </c>
      <c r="E61" s="25">
        <v>42</v>
      </c>
      <c r="F61" s="53">
        <f>SUM(G61:I61)</f>
        <v>84</v>
      </c>
      <c r="G61" s="85">
        <v>24</v>
      </c>
      <c r="H61" s="78">
        <v>60</v>
      </c>
      <c r="I61" s="182"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3" customFormat="1" ht="15.75">
      <c r="A62" s="18" t="s">
        <v>77</v>
      </c>
      <c r="B62" s="64" t="s">
        <v>75</v>
      </c>
      <c r="C62" s="4">
        <v>0</v>
      </c>
      <c r="D62" s="5">
        <v>0</v>
      </c>
      <c r="E62" s="5">
        <v>0</v>
      </c>
      <c r="F62" s="5">
        <v>0</v>
      </c>
      <c r="G62" s="5">
        <f>H62+I62</f>
        <v>0</v>
      </c>
      <c r="H62" s="5">
        <v>0</v>
      </c>
      <c r="I62" s="48"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3" customFormat="1" ht="43.5" customHeight="1" thickBot="1">
      <c r="A63" s="19" t="s">
        <v>78</v>
      </c>
      <c r="B63" s="38" t="s">
        <v>76</v>
      </c>
      <c r="C63" s="20" t="s">
        <v>148</v>
      </c>
      <c r="D63" s="21">
        <v>0</v>
      </c>
      <c r="E63" s="21">
        <v>0</v>
      </c>
      <c r="F63" s="20">
        <v>108</v>
      </c>
      <c r="G63" s="20">
        <v>0</v>
      </c>
      <c r="H63" s="20">
        <v>0</v>
      </c>
      <c r="I63" s="33"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55" customFormat="1" ht="38.25" customHeight="1" thickBot="1">
      <c r="A64" s="96" t="s">
        <v>72</v>
      </c>
      <c r="B64" s="101" t="s">
        <v>124</v>
      </c>
      <c r="C64" s="98" t="s">
        <v>166</v>
      </c>
      <c r="D64" s="99">
        <f t="shared" si="8"/>
        <v>189</v>
      </c>
      <c r="E64" s="99">
        <f>SUM(E65)</f>
        <v>63</v>
      </c>
      <c r="F64" s="99">
        <f aca="true" t="shared" si="9" ref="F64:I65">SUM(F65)</f>
        <v>126</v>
      </c>
      <c r="G64" s="99">
        <f t="shared" si="9"/>
        <v>66</v>
      </c>
      <c r="H64" s="99">
        <f t="shared" si="9"/>
        <v>60</v>
      </c>
      <c r="I64" s="102">
        <f t="shared" si="9"/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3" customFormat="1" ht="65.25" customHeight="1">
      <c r="A65" s="23" t="s">
        <v>96</v>
      </c>
      <c r="B65" s="34" t="s">
        <v>125</v>
      </c>
      <c r="C65" s="22" t="s">
        <v>150</v>
      </c>
      <c r="D65" s="25">
        <f t="shared" si="8"/>
        <v>189</v>
      </c>
      <c r="E65" s="25">
        <v>63</v>
      </c>
      <c r="F65" s="22">
        <f>SUM(G65:I65)</f>
        <v>126</v>
      </c>
      <c r="G65" s="22">
        <v>66</v>
      </c>
      <c r="H65" s="22">
        <v>60</v>
      </c>
      <c r="I65" s="51">
        <f t="shared" si="9"/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3" customFormat="1" ht="15.75">
      <c r="A66" s="18" t="s">
        <v>79</v>
      </c>
      <c r="B66" s="14" t="s">
        <v>75</v>
      </c>
      <c r="C66" s="4">
        <v>0</v>
      </c>
      <c r="D66" s="5">
        <f t="shared" si="8"/>
        <v>0</v>
      </c>
      <c r="E66" s="5">
        <v>0</v>
      </c>
      <c r="F66" s="5">
        <v>0</v>
      </c>
      <c r="G66" s="5">
        <v>0</v>
      </c>
      <c r="H66" s="5">
        <v>0</v>
      </c>
      <c r="I66" s="48">
        <v>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3" customFormat="1" ht="35.25" customHeight="1" thickBot="1">
      <c r="A67" s="19" t="s">
        <v>80</v>
      </c>
      <c r="B67" s="38" t="s">
        <v>76</v>
      </c>
      <c r="C67" s="20" t="s">
        <v>148</v>
      </c>
      <c r="D67" s="21">
        <v>0</v>
      </c>
      <c r="E67" s="21">
        <v>0</v>
      </c>
      <c r="F67" s="20">
        <v>72</v>
      </c>
      <c r="G67" s="20">
        <v>0</v>
      </c>
      <c r="H67" s="20">
        <v>0</v>
      </c>
      <c r="I67" s="33"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55" customFormat="1" ht="63.75" customHeight="1" thickBot="1">
      <c r="A68" s="79" t="s">
        <v>98</v>
      </c>
      <c r="B68" s="80" t="s">
        <v>126</v>
      </c>
      <c r="C68" s="81" t="s">
        <v>176</v>
      </c>
      <c r="D68" s="82">
        <f>SUM(D69:D70)</f>
        <v>456</v>
      </c>
      <c r="E68" s="82">
        <f>SUM(E69:E70)</f>
        <v>152</v>
      </c>
      <c r="F68" s="82">
        <f>SUM(F69:F70)</f>
        <v>304</v>
      </c>
      <c r="G68" s="82">
        <f>SUM(G69:G70)</f>
        <v>154</v>
      </c>
      <c r="H68" s="82">
        <f>SUM(H69:H70)</f>
        <v>120</v>
      </c>
      <c r="I68" s="83">
        <f>SUM(I69:I70)</f>
        <v>30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3" customFormat="1" ht="69" customHeight="1">
      <c r="A69" s="23" t="s">
        <v>99</v>
      </c>
      <c r="B69" s="84" t="s">
        <v>127</v>
      </c>
      <c r="C69" s="22" t="s">
        <v>147</v>
      </c>
      <c r="D69" s="25">
        <f>F69*1.5</f>
        <v>228</v>
      </c>
      <c r="E69" s="25">
        <v>76</v>
      </c>
      <c r="F69" s="22">
        <f>SUM(G69:I69)</f>
        <v>152</v>
      </c>
      <c r="G69" s="78">
        <v>82</v>
      </c>
      <c r="H69" s="78">
        <v>70</v>
      </c>
      <c r="I69" s="26"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3" customFormat="1" ht="54" customHeight="1">
      <c r="A70" s="18" t="s">
        <v>100</v>
      </c>
      <c r="B70" s="64" t="s">
        <v>128</v>
      </c>
      <c r="C70" s="4" t="s">
        <v>147</v>
      </c>
      <c r="D70" s="5">
        <f>F70*1.5</f>
        <v>228</v>
      </c>
      <c r="E70" s="5">
        <v>76</v>
      </c>
      <c r="F70" s="4">
        <f>SUM(G70:I70)</f>
        <v>152</v>
      </c>
      <c r="G70" s="13">
        <v>72</v>
      </c>
      <c r="H70" s="13">
        <v>50</v>
      </c>
      <c r="I70" s="6">
        <v>30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3" customFormat="1" ht="35.25" customHeight="1">
      <c r="A71" s="18" t="s">
        <v>101</v>
      </c>
      <c r="B71" s="64" t="s">
        <v>75</v>
      </c>
      <c r="C71" s="4">
        <v>0</v>
      </c>
      <c r="D71" s="5">
        <f t="shared" si="8"/>
        <v>0</v>
      </c>
      <c r="E71" s="5">
        <v>0</v>
      </c>
      <c r="F71" s="5">
        <v>0</v>
      </c>
      <c r="G71" s="5">
        <v>0</v>
      </c>
      <c r="H71" s="5">
        <v>0</v>
      </c>
      <c r="I71" s="48"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3" customFormat="1" ht="35.25" customHeight="1" thickBot="1">
      <c r="A72" s="19" t="s">
        <v>102</v>
      </c>
      <c r="B72" s="65" t="s">
        <v>76</v>
      </c>
      <c r="C72" s="20" t="s">
        <v>148</v>
      </c>
      <c r="D72" s="21">
        <v>0</v>
      </c>
      <c r="E72" s="21">
        <v>0</v>
      </c>
      <c r="F72" s="20">
        <v>180</v>
      </c>
      <c r="G72" s="21">
        <v>0</v>
      </c>
      <c r="H72" s="21">
        <v>0</v>
      </c>
      <c r="I72" s="76"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55" customFormat="1" ht="53.25" customHeight="1" thickBot="1">
      <c r="A73" s="96" t="s">
        <v>129</v>
      </c>
      <c r="B73" s="101" t="s">
        <v>131</v>
      </c>
      <c r="C73" s="98" t="s">
        <v>169</v>
      </c>
      <c r="D73" s="99">
        <f t="shared" si="8"/>
        <v>108</v>
      </c>
      <c r="E73" s="99">
        <f>SUM(E74:E75)</f>
        <v>36</v>
      </c>
      <c r="F73" s="99">
        <f>SUM(F74:F75)</f>
        <v>72</v>
      </c>
      <c r="G73" s="99">
        <f>SUM(G74:G75)</f>
        <v>52</v>
      </c>
      <c r="H73" s="99">
        <f>SUM(H74:H75)</f>
        <v>20</v>
      </c>
      <c r="I73" s="102">
        <f>SUM(I74:I75)</f>
        <v>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3" customFormat="1" ht="48" customHeight="1">
      <c r="A74" s="23" t="s">
        <v>130</v>
      </c>
      <c r="B74" s="84" t="s">
        <v>132</v>
      </c>
      <c r="C74" s="22" t="s">
        <v>165</v>
      </c>
      <c r="D74" s="25">
        <f t="shared" si="8"/>
        <v>54</v>
      </c>
      <c r="E74" s="25">
        <v>18</v>
      </c>
      <c r="F74" s="22">
        <f>SUM(G74:I74)</f>
        <v>36</v>
      </c>
      <c r="G74" s="78">
        <v>26</v>
      </c>
      <c r="H74" s="78">
        <v>10</v>
      </c>
      <c r="I74" s="26"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3" customFormat="1" ht="87.75" customHeight="1">
      <c r="A75" s="18" t="s">
        <v>133</v>
      </c>
      <c r="B75" s="64" t="s">
        <v>134</v>
      </c>
      <c r="C75" s="4" t="s">
        <v>165</v>
      </c>
      <c r="D75" s="5">
        <f t="shared" si="8"/>
        <v>54</v>
      </c>
      <c r="E75" s="5">
        <v>18</v>
      </c>
      <c r="F75" s="4">
        <f>SUM(G75:I75)</f>
        <v>36</v>
      </c>
      <c r="G75" s="13">
        <v>26</v>
      </c>
      <c r="H75" s="13">
        <v>10</v>
      </c>
      <c r="I75" s="6">
        <v>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3" customFormat="1" ht="35.25" customHeight="1">
      <c r="A76" s="18" t="s">
        <v>135</v>
      </c>
      <c r="B76" s="64" t="s">
        <v>75</v>
      </c>
      <c r="C76" s="4">
        <v>0</v>
      </c>
      <c r="D76" s="5">
        <v>0</v>
      </c>
      <c r="E76" s="5">
        <v>0</v>
      </c>
      <c r="F76" s="4">
        <v>0</v>
      </c>
      <c r="G76" s="4">
        <v>0</v>
      </c>
      <c r="H76" s="4">
        <v>0</v>
      </c>
      <c r="I76" s="6"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3" customFormat="1" ht="35.25" customHeight="1" thickBot="1">
      <c r="A77" s="19" t="s">
        <v>136</v>
      </c>
      <c r="B77" s="65" t="s">
        <v>76</v>
      </c>
      <c r="C77" s="20" t="s">
        <v>148</v>
      </c>
      <c r="D77" s="21">
        <v>0</v>
      </c>
      <c r="E77" s="21">
        <v>0</v>
      </c>
      <c r="F77" s="21">
        <v>108</v>
      </c>
      <c r="G77" s="21">
        <v>0</v>
      </c>
      <c r="H77" s="21">
        <v>0</v>
      </c>
      <c r="I77" s="76">
        <v>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55" customFormat="1" ht="49.5" customHeight="1" thickBot="1">
      <c r="A78" s="96" t="s">
        <v>137</v>
      </c>
      <c r="B78" s="101" t="s">
        <v>142</v>
      </c>
      <c r="C78" s="98" t="s">
        <v>170</v>
      </c>
      <c r="D78" s="99">
        <f t="shared" si="8"/>
        <v>96</v>
      </c>
      <c r="E78" s="99">
        <f>SUM(E79)</f>
        <v>32</v>
      </c>
      <c r="F78" s="99">
        <f>SUM(F79)</f>
        <v>64</v>
      </c>
      <c r="G78" s="99">
        <f>SUM(G79)</f>
        <v>28</v>
      </c>
      <c r="H78" s="99">
        <f>SUM(H79)</f>
        <v>36</v>
      </c>
      <c r="I78" s="102">
        <f>SUM(I79)</f>
        <v>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3" customFormat="1" ht="35.25" customHeight="1">
      <c r="A79" s="23" t="s">
        <v>138</v>
      </c>
      <c r="B79" s="77" t="s">
        <v>191</v>
      </c>
      <c r="C79" s="22" t="s">
        <v>148</v>
      </c>
      <c r="D79" s="25">
        <f t="shared" si="8"/>
        <v>96</v>
      </c>
      <c r="E79" s="25">
        <v>32</v>
      </c>
      <c r="F79" s="22">
        <f>SUM(G79:H79)</f>
        <v>64</v>
      </c>
      <c r="G79" s="78">
        <v>28</v>
      </c>
      <c r="H79" s="78">
        <v>36</v>
      </c>
      <c r="I79" s="26"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3" customFormat="1" ht="35.25" customHeight="1">
      <c r="A80" s="18" t="s">
        <v>139</v>
      </c>
      <c r="B80" s="64" t="s">
        <v>75</v>
      </c>
      <c r="C80" s="4" t="s">
        <v>148</v>
      </c>
      <c r="D80" s="5">
        <v>0</v>
      </c>
      <c r="E80" s="5">
        <v>0</v>
      </c>
      <c r="F80" s="4">
        <v>252</v>
      </c>
      <c r="G80" s="4">
        <v>0</v>
      </c>
      <c r="H80" s="4">
        <v>0</v>
      </c>
      <c r="I80" s="6"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3" customFormat="1" ht="35.25" customHeight="1">
      <c r="A81" s="18" t="s">
        <v>140</v>
      </c>
      <c r="B81" s="64" t="s">
        <v>76</v>
      </c>
      <c r="C81" s="4">
        <v>0</v>
      </c>
      <c r="D81" s="5">
        <f t="shared" si="8"/>
        <v>0</v>
      </c>
      <c r="E81" s="5">
        <v>0</v>
      </c>
      <c r="F81" s="5">
        <v>0</v>
      </c>
      <c r="G81" s="5">
        <v>0</v>
      </c>
      <c r="H81" s="5">
        <v>0</v>
      </c>
      <c r="I81" s="48"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3" customFormat="1" ht="21.75" customHeight="1">
      <c r="A82" s="74"/>
      <c r="B82" s="71" t="s">
        <v>157</v>
      </c>
      <c r="C82" s="45"/>
      <c r="D82" s="46"/>
      <c r="E82" s="46"/>
      <c r="F82" s="46"/>
      <c r="G82" s="46"/>
      <c r="H82" s="46"/>
      <c r="I82" s="7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9" customFormat="1" ht="15.75">
      <c r="A83" s="74"/>
      <c r="B83" s="72" t="s">
        <v>81</v>
      </c>
      <c r="C83" s="45"/>
      <c r="D83" s="46">
        <f>+D31+D27+D21+D7</f>
        <v>6750</v>
      </c>
      <c r="E83" s="46">
        <f>E82+E31+E27+E21+E7</f>
        <v>2250</v>
      </c>
      <c r="F83" s="46">
        <f>F82+F31+F27+F21+F7</f>
        <v>4500</v>
      </c>
      <c r="G83" s="46">
        <f>G82+G31+G27+G21+G7</f>
        <v>2528</v>
      </c>
      <c r="H83" s="46">
        <f>H82+H31+H27+H21+H7</f>
        <v>1922</v>
      </c>
      <c r="I83" s="75">
        <f>I82+I31+I27+I21+I7</f>
        <v>50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3" customFormat="1" ht="27" customHeight="1">
      <c r="A84" s="18" t="s">
        <v>82</v>
      </c>
      <c r="B84" s="73" t="s">
        <v>83</v>
      </c>
      <c r="C84" s="4"/>
      <c r="D84" s="5"/>
      <c r="E84" s="5"/>
      <c r="F84" s="4"/>
      <c r="G84" s="4"/>
      <c r="H84" s="4"/>
      <c r="I84" s="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3" customFormat="1" ht="33.75" customHeight="1" thickBot="1">
      <c r="A85" s="19" t="s">
        <v>84</v>
      </c>
      <c r="B85" s="66" t="s">
        <v>85</v>
      </c>
      <c r="C85" s="20"/>
      <c r="D85" s="21"/>
      <c r="E85" s="21"/>
      <c r="F85" s="20"/>
      <c r="G85" s="20"/>
      <c r="H85" s="20"/>
      <c r="I85" s="3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3" customFormat="1" ht="28.5" customHeight="1">
      <c r="A86" s="165" t="s">
        <v>87</v>
      </c>
      <c r="B86" s="166"/>
      <c r="C86" s="166"/>
      <c r="D86" s="166"/>
      <c r="E86" s="167"/>
      <c r="F86" s="154" t="s">
        <v>1</v>
      </c>
      <c r="G86" s="168" t="s">
        <v>90</v>
      </c>
      <c r="H86" s="169"/>
      <c r="I86" s="18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3" customFormat="1" ht="15.75" customHeight="1">
      <c r="A87" s="144" t="s">
        <v>86</v>
      </c>
      <c r="B87" s="145"/>
      <c r="C87" s="145"/>
      <c r="D87" s="145"/>
      <c r="E87" s="146"/>
      <c r="F87" s="155"/>
      <c r="G87" s="147" t="s">
        <v>91</v>
      </c>
      <c r="H87" s="148"/>
      <c r="I87" s="184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9" s="3" customFormat="1" ht="31.5" customHeight="1">
      <c r="A88" s="144" t="s">
        <v>88</v>
      </c>
      <c r="B88" s="145"/>
      <c r="C88" s="145"/>
      <c r="D88" s="145"/>
      <c r="E88" s="146"/>
      <c r="F88" s="155"/>
      <c r="G88" s="147" t="s">
        <v>92</v>
      </c>
      <c r="H88" s="148"/>
      <c r="I88" s="184"/>
    </row>
    <row r="89" spans="1:9" s="3" customFormat="1" ht="15.75">
      <c r="A89" s="139" t="s">
        <v>89</v>
      </c>
      <c r="B89" s="140"/>
      <c r="C89" s="140"/>
      <c r="D89" s="140"/>
      <c r="E89" s="141"/>
      <c r="F89" s="155"/>
      <c r="G89" s="142" t="s">
        <v>93</v>
      </c>
      <c r="H89" s="143"/>
      <c r="I89" s="185"/>
    </row>
    <row r="90" spans="1:9" s="3" customFormat="1" ht="15.75">
      <c r="A90" s="139" t="s">
        <v>183</v>
      </c>
      <c r="B90" s="140"/>
      <c r="C90" s="140"/>
      <c r="D90" s="140"/>
      <c r="E90" s="141"/>
      <c r="F90" s="155"/>
      <c r="G90" s="142" t="s">
        <v>97</v>
      </c>
      <c r="H90" s="143"/>
      <c r="I90" s="185"/>
    </row>
    <row r="91" spans="1:9" ht="15.75">
      <c r="A91" s="139" t="s">
        <v>184</v>
      </c>
      <c r="B91" s="140"/>
      <c r="C91" s="140"/>
      <c r="D91" s="140"/>
      <c r="E91" s="141"/>
      <c r="F91" s="155"/>
      <c r="G91" s="142" t="s">
        <v>158</v>
      </c>
      <c r="H91" s="143"/>
      <c r="I91" s="185"/>
    </row>
    <row r="92" spans="1:9" ht="16.5" thickBot="1">
      <c r="A92" s="157" t="s">
        <v>163</v>
      </c>
      <c r="B92" s="158"/>
      <c r="C92" s="158"/>
      <c r="D92" s="158"/>
      <c r="E92" s="159"/>
      <c r="F92" s="156"/>
      <c r="G92" s="160"/>
      <c r="H92" s="161"/>
      <c r="I92" s="186"/>
    </row>
  </sheetData>
  <sheetProtection/>
  <mergeCells count="24">
    <mergeCell ref="B2:B5"/>
    <mergeCell ref="C2:C5"/>
    <mergeCell ref="D3:D5"/>
    <mergeCell ref="E3:E5"/>
    <mergeCell ref="D2:I2"/>
    <mergeCell ref="F3:I3"/>
    <mergeCell ref="A1:I1"/>
    <mergeCell ref="A86:E86"/>
    <mergeCell ref="A87:E87"/>
    <mergeCell ref="G86:I86"/>
    <mergeCell ref="A2:A5"/>
    <mergeCell ref="A88:E88"/>
    <mergeCell ref="G87:I87"/>
    <mergeCell ref="F4:F5"/>
    <mergeCell ref="G4:I4"/>
    <mergeCell ref="F86:F92"/>
    <mergeCell ref="G88:I88"/>
    <mergeCell ref="A92:E92"/>
    <mergeCell ref="A91:E91"/>
    <mergeCell ref="G91:I92"/>
    <mergeCell ref="A89:E89"/>
    <mergeCell ref="A90:E90"/>
    <mergeCell ref="G89:I89"/>
    <mergeCell ref="G90:I90"/>
  </mergeCells>
  <printOptions horizontalCentered="1" verticalCentered="1"/>
  <pageMargins left="0.33" right="0.3937007874015748" top="0.24" bottom="0.24" header="0.5118110236220472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</dc:creator>
  <cp:keywords/>
  <dc:description/>
  <cp:lastModifiedBy>Мершина Наталья Юрьевна</cp:lastModifiedBy>
  <cp:lastPrinted>2018-01-12T07:20:10Z</cp:lastPrinted>
  <dcterms:created xsi:type="dcterms:W3CDTF">1997-11-25T07:18:51Z</dcterms:created>
  <dcterms:modified xsi:type="dcterms:W3CDTF">2020-10-29T11:46:43Z</dcterms:modified>
  <cp:category/>
  <cp:version/>
  <cp:contentType/>
  <cp:contentStatus/>
</cp:coreProperties>
</file>